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\Documents\Landtag\Ausschuss BIL\"/>
    </mc:Choice>
  </mc:AlternateContent>
  <xr:revisionPtr revIDLastSave="0" documentId="8_{31C952BC-FC65-4306-944C-41EA7F200E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_22" sheetId="1" r:id="rId1"/>
  </sheets>
  <definedNames>
    <definedName name="_xlnm.Print_Area" localSheetId="0">'2021_22'!$A$1:$I$81</definedName>
    <definedName name="_xlnm.Print_Titles" localSheetId="0">'2021_22'!$1:$4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9" i="1" l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E81" i="1"/>
  <c r="E82" i="1" s="1"/>
  <c r="D81" i="1"/>
  <c r="F81" i="1"/>
  <c r="G81" i="1"/>
  <c r="I81" i="1" l="1"/>
  <c r="H81" i="1"/>
  <c r="F82" i="1"/>
  <c r="C81" i="1" l="1"/>
</calcChain>
</file>

<file path=xl/sharedStrings.xml><?xml version="1.0" encoding="utf-8"?>
<sst xmlns="http://schemas.openxmlformats.org/spreadsheetml/2006/main" count="161" uniqueCount="100">
  <si>
    <t>Schulname</t>
  </si>
  <si>
    <t>Friedensschule Dessau - Sekundarschule -</t>
  </si>
  <si>
    <t>Sekundarschule "Am Schillerpark" Dessau-Roßlau</t>
  </si>
  <si>
    <t>Sekundarschule Kreuzberge Dessau-Roßlau</t>
  </si>
  <si>
    <t>Sekundarschule an der Biethe Dessau-Roßlau</t>
  </si>
  <si>
    <t>Sekundarschule "Johann Christian Reil" Halle</t>
  </si>
  <si>
    <t>Gemeinschaftsschule "Oskar Linke" Magdeburg</t>
  </si>
  <si>
    <t>Sekundarschule Dähre</t>
  </si>
  <si>
    <t>Sekundarschule J.F. Danneil Kalbe(Milde)</t>
  </si>
  <si>
    <t>Sekundarschule "Am Drömling" Mieste</t>
  </si>
  <si>
    <t>Sekundarschule Beetzendorf</t>
  </si>
  <si>
    <t>Gemeinschaftsschule "Theodor Fontane" Arendsee</t>
  </si>
  <si>
    <t>Gemeinschaftsschule "G.-E.-Lessing" Salzwedel</t>
  </si>
  <si>
    <t>Ganztagsgemeinschaftsschule "Comenius" Salzwedel</t>
  </si>
  <si>
    <t>Sekundarschule Zörbig</t>
  </si>
  <si>
    <t>Sekundarschule Wolfen - Nord</t>
  </si>
  <si>
    <t>Sekundarschule "A. Diesterweg" Roitzsch</t>
  </si>
  <si>
    <t>Sekundarschule am Burgtor Aken</t>
  </si>
  <si>
    <t>Sekundarschule "Völkerfreundschaft" Köthen</t>
  </si>
  <si>
    <t>Sekundarschule "Ciervisti" Zerbst</t>
  </si>
  <si>
    <t>Gemeinschaftsschule Muldenstein</t>
  </si>
  <si>
    <t>Sekundarschule "Brüder Grimm" Calvörde</t>
  </si>
  <si>
    <t>Sekundarschule "Marie Gerike" Haldensleben</t>
  </si>
  <si>
    <t>Sekundarschule "Th. Müntzer" Ausleben</t>
  </si>
  <si>
    <t>Sekundarschule "W. Seelenbinder" Zielitz</t>
  </si>
  <si>
    <t>Gemeinschaftsschule Barleben</t>
  </si>
  <si>
    <t>Gemeinschaftsschule Eilsleben</t>
  </si>
  <si>
    <t>Gemeinschaftsschule Niederndodeleben</t>
  </si>
  <si>
    <t>Gemeinschaftsschule V Oschersleben</t>
  </si>
  <si>
    <t>Gemeinschaftsschule "Puschkin" Oschersleben</t>
  </si>
  <si>
    <t>Sekundarschule III Zeitz</t>
  </si>
  <si>
    <t>Sekundarschule Elsteraue</t>
  </si>
  <si>
    <t>Sekundarschule Droyßig</t>
  </si>
  <si>
    <t>Sekundarschule "Drei Türme" Hohenmölsen</t>
  </si>
  <si>
    <t>Sekundarschule "Ludwig Gleim" Ermsleben</t>
  </si>
  <si>
    <t>Sekundarschule Burgbreite Wernigerode</t>
  </si>
  <si>
    <t>Sekundarschule "August Bebel" Blankenburg</t>
  </si>
  <si>
    <t>Goethe-Sekundarschule Ilsenburg</t>
  </si>
  <si>
    <t>Sekundarschule "Walter Gemm" Halberstadt</t>
  </si>
  <si>
    <t>Gemeinschaftsschule Hagenberg Gernrode</t>
  </si>
  <si>
    <t>Gemeinschaftsschule Harzgerode</t>
  </si>
  <si>
    <t>Sekundarschule Brettin</t>
  </si>
  <si>
    <t>Sekundarschule "Am Baumschulenweg" Genthin</t>
  </si>
  <si>
    <t>Sekundarschule "An der Elbe" Parey</t>
  </si>
  <si>
    <t>Sekundarschule "Carl von Clausewitz" Burg</t>
  </si>
  <si>
    <t>Sekundarschule "Martin Luther" Mansfeld</t>
  </si>
  <si>
    <t>Sekundarschule "Anne Frank" Hettstedt</t>
  </si>
  <si>
    <t>Thomas-Müntzer-Sekundarschule Sangerhausen</t>
  </si>
  <si>
    <t>Sekundarschule "Am Salzigen See" Röblingen</t>
  </si>
  <si>
    <t>Katharinenschule Eisleben - Sekundarschule -</t>
  </si>
  <si>
    <t>Sekundarschule Benndorf</t>
  </si>
  <si>
    <t>Sekundarschule Unteres Geiseltal Braunsbedra</t>
  </si>
  <si>
    <t>Sekundarschule "August Bebel" Leuna</t>
  </si>
  <si>
    <t>Sekundarschule "A. Holst" Mücheln</t>
  </si>
  <si>
    <t>Goethe-Sekundarschule Merseburg</t>
  </si>
  <si>
    <t>Ganztags-Sekundarschule "Am Tierpark" Staßfurt</t>
  </si>
  <si>
    <t>Sekundarschule "J. G. Herder" Calbe</t>
  </si>
  <si>
    <t>Sekundarschule "Maxim Gorki" Schönebeck</t>
  </si>
  <si>
    <t>Seelandschule Nachterstedt - Sekundarschule</t>
  </si>
  <si>
    <t>Burgschule Aschersleben - Sekundarschule -</t>
  </si>
  <si>
    <t>Gemeinschaftsschule Könnern</t>
  </si>
  <si>
    <t>Gemeinschaftsschule "A. Schweitzer" Aschersleben</t>
  </si>
  <si>
    <t>Sekundarschule "Karl Marx" Osterburg</t>
  </si>
  <si>
    <t>Sekundarschule "Geschwister Scholl" Goldbeck</t>
  </si>
  <si>
    <t>Sekundarschule "Am Weinberg" Havelberg</t>
  </si>
  <si>
    <t>Sekundarschule "H. Brunsberg" Tangermünde</t>
  </si>
  <si>
    <t>Sekundarschule "Comenius" Stendal</t>
  </si>
  <si>
    <t>Sekundarschule Bismark</t>
  </si>
  <si>
    <t>Sekundarschule "Adolf Diesterweg" Stendal</t>
  </si>
  <si>
    <t>Gemeinschaftsschule J.J. Winckelmann Seehausen</t>
  </si>
  <si>
    <t>Gemeinschaftsschule "Wilhelm Wundt" Tangerhütte</t>
  </si>
  <si>
    <t>Sekundarschule "Ferropolis" Gräfenhainichen</t>
  </si>
  <si>
    <t>Sekundarschule "J. G. Wilke" Coswig</t>
  </si>
  <si>
    <t>Sekundarschule "Heinrich Heine" Wittenberg</t>
  </si>
  <si>
    <t>Sekundarschule Bad Schmiedeberg</t>
  </si>
  <si>
    <t>Gemeinschaftsschule "Rosa Luxemburg" Wittenberg</t>
  </si>
  <si>
    <t>Kreisfreie Stadt Dessau-Roßlau</t>
  </si>
  <si>
    <t>Kreisfreie Stadt Halle (Saale)</t>
  </si>
  <si>
    <t>Landeshauptstadt Magdeburg</t>
  </si>
  <si>
    <t>Altmarkkreis Salzwedel</t>
  </si>
  <si>
    <t>Landkreis Anhalt-Bitterfeld</t>
  </si>
  <si>
    <t>Landkreis Börde</t>
  </si>
  <si>
    <t>Burgenlandkreis</t>
  </si>
  <si>
    <t>Landkreis Harz</t>
  </si>
  <si>
    <t>Landkreis Jerichower Land</t>
  </si>
  <si>
    <t>Landkreis Mansfeld-Südharz</t>
  </si>
  <si>
    <t>Saalekreis</t>
  </si>
  <si>
    <t>Salzlandkreis</t>
  </si>
  <si>
    <t>Landkreis Stendal</t>
  </si>
  <si>
    <t>Landkreis Wittenberg</t>
  </si>
  <si>
    <t>Quelle: Landesschulamt, Datenstand 07.10.2021</t>
  </si>
  <si>
    <t>Landkreis</t>
  </si>
  <si>
    <t>Anzahl Schülerinnen und Schüler</t>
  </si>
  <si>
    <t>Defizit zu einer UV von 100 v.H.  In VZLE</t>
  </si>
  <si>
    <t>Defizit zu einer UV von 100 v.H. in LWS</t>
  </si>
  <si>
    <t xml:space="preserve">Sekundar- und Gemeinschaftsschulen mit einer Unterrichtsversorgung von weniger als 90 v. H. im Schuljahr 2021/22 </t>
  </si>
  <si>
    <t xml:space="preserve">Unterrichts-versorgung in 
v. H. </t>
  </si>
  <si>
    <t>Zugewiesener Gesamtbedarf in LWS</t>
  </si>
  <si>
    <t>Defizit zu einer UV von 103 v.H. in LWS</t>
  </si>
  <si>
    <t>Defizit zu einer UV von 103 v.H.  In VZLE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</si>
</sst>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 ;\-0.00\ "/>
    <numFmt numFmtId="165" formatCode="#,##0.00_ ;\-#,##0.00\ "/>
    <numFmt numFmtId="166" formatCode="#,##0.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1" applyFont="1" applyFill="1" applyBorder="1" applyAlignment="1"/>
    <xf numFmtId="164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Alignment="1"/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/>
    </xf>
    <xf numFmtId="0" fontId="0" fillId="0" borderId="0" xfId="0" applyBorder="1"/>
    <xf numFmtId="2" fontId="6" fillId="0" borderId="1" xfId="0" applyNumberFormat="1" applyFont="1" applyBorder="1" applyAlignment="1">
      <alignment horizontal="center"/>
    </xf>
    <xf numFmtId="3" fontId="7" fillId="0" borderId="1" xfId="1" applyNumberFormat="1" applyFont="1" applyFill="1" applyBorder="1" applyAlignment="1">
      <alignment horizontal="center"/>
    </xf>
    <xf numFmtId="165" fontId="7" fillId="0" borderId="1" xfId="1" applyNumberFormat="1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0" fontId="6" fillId="0" borderId="1" xfId="0" applyNumberFormat="1" applyFont="1" applyBorder="1" applyAlignment="1">
      <alignment horizontal="center"/>
    </xf>
    <xf numFmtId="0" fontId="0" fillId="0" borderId="1" xfId="0" applyBorder="1" applyAlignment="1"/>
    <xf numFmtId="2" fontId="0" fillId="0" borderId="1" xfId="0" applyNumberFormat="1" applyBorder="1"/>
    <xf numFmtId="0" fontId="8" fillId="0" borderId="0" xfId="0" applyFont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center"/>
    </xf>
  </cellXfs>
  <cellStyles count="2">
    <cellStyle name="Standard" xfId="0" builtinId="0"/>
    <cellStyle name="Standard_Tabelle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2"/>
  <sheetViews>
    <sheetView tabSelected="1" topLeftCell="A67" zoomScaleNormal="100" workbookViewId="0">
      <selection activeCell="E82" sqref="E82"/>
    </sheetView>
  </sheetViews>
  <sheetFormatPr baseColWidth="10" defaultRowHeight="15" x14ac:dyDescent="0.25"/>
  <cols>
    <col min="1" max="1" width="28.7109375" style="1" bestFit="1" customWidth="1"/>
    <col min="2" max="2" width="48.85546875" style="1" bestFit="1" customWidth="1"/>
    <col min="3" max="5" width="11.7109375" style="2" customWidth="1"/>
    <col min="6" max="9" width="10.7109375" style="2" customWidth="1"/>
  </cols>
  <sheetData>
    <row r="1" spans="1:9" ht="21" x14ac:dyDescent="0.35">
      <c r="A1" s="22" t="s">
        <v>95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/>
    </row>
    <row r="3" spans="1:9" x14ac:dyDescent="0.25">
      <c r="A3" s="9" t="s">
        <v>90</v>
      </c>
    </row>
    <row r="4" spans="1:9" s="8" customFormat="1" ht="51" x14ac:dyDescent="0.25">
      <c r="A4" s="10" t="s">
        <v>91</v>
      </c>
      <c r="B4" s="10" t="s">
        <v>0</v>
      </c>
      <c r="C4" s="11" t="s">
        <v>96</v>
      </c>
      <c r="D4" s="11" t="s">
        <v>92</v>
      </c>
      <c r="E4" s="11" t="s">
        <v>97</v>
      </c>
      <c r="F4" s="11" t="s">
        <v>94</v>
      </c>
      <c r="G4" s="11" t="s">
        <v>93</v>
      </c>
      <c r="H4" s="11" t="s">
        <v>98</v>
      </c>
      <c r="I4" s="11" t="s">
        <v>99</v>
      </c>
    </row>
    <row r="5" spans="1:9" x14ac:dyDescent="0.25">
      <c r="A5" s="3" t="s">
        <v>76</v>
      </c>
      <c r="B5" s="4" t="s">
        <v>1</v>
      </c>
      <c r="C5" s="23">
        <v>77.42</v>
      </c>
      <c r="D5" s="6">
        <v>266</v>
      </c>
      <c r="E5" s="5">
        <v>465</v>
      </c>
      <c r="F5" s="7">
        <v>-105</v>
      </c>
      <c r="G5" s="7">
        <v>-4.2</v>
      </c>
      <c r="H5" s="21">
        <f>((E5+F5)-E5*1.03)</f>
        <v>-118.94999999999999</v>
      </c>
      <c r="I5" s="7">
        <f>H5/25</f>
        <v>-4.7579999999999991</v>
      </c>
    </row>
    <row r="6" spans="1:9" x14ac:dyDescent="0.25">
      <c r="A6" s="3" t="s">
        <v>76</v>
      </c>
      <c r="B6" s="4" t="s">
        <v>2</v>
      </c>
      <c r="C6" s="5">
        <v>86.06</v>
      </c>
      <c r="D6" s="6">
        <v>361</v>
      </c>
      <c r="E6" s="5">
        <v>552.5</v>
      </c>
      <c r="F6" s="7">
        <v>-77</v>
      </c>
      <c r="G6" s="7">
        <v>-3.08</v>
      </c>
      <c r="H6" s="21">
        <f t="shared" ref="H6:H69" si="0">((E6+F6)-E6*1.03)</f>
        <v>-93.575000000000045</v>
      </c>
      <c r="I6" s="7">
        <f t="shared" ref="I6:I69" si="1">H6/25</f>
        <v>-3.7430000000000017</v>
      </c>
    </row>
    <row r="7" spans="1:9" x14ac:dyDescent="0.25">
      <c r="A7" s="3" t="s">
        <v>76</v>
      </c>
      <c r="B7" s="4" t="s">
        <v>3</v>
      </c>
      <c r="C7" s="5">
        <v>82.75</v>
      </c>
      <c r="D7" s="6">
        <v>363</v>
      </c>
      <c r="E7" s="5">
        <v>643.5</v>
      </c>
      <c r="F7" s="7">
        <v>-111</v>
      </c>
      <c r="G7" s="7">
        <v>-4.4400000000000004</v>
      </c>
      <c r="H7" s="21">
        <f t="shared" si="0"/>
        <v>-130.30500000000006</v>
      </c>
      <c r="I7" s="7">
        <f t="shared" si="1"/>
        <v>-5.2122000000000028</v>
      </c>
    </row>
    <row r="8" spans="1:9" x14ac:dyDescent="0.25">
      <c r="A8" s="3" t="s">
        <v>76</v>
      </c>
      <c r="B8" s="4" t="s">
        <v>4</v>
      </c>
      <c r="C8" s="23">
        <v>79.41</v>
      </c>
      <c r="D8" s="6">
        <v>311</v>
      </c>
      <c r="E8" s="5">
        <v>561</v>
      </c>
      <c r="F8" s="7">
        <v>-115.5</v>
      </c>
      <c r="G8" s="7">
        <v>-4.62</v>
      </c>
      <c r="H8" s="21">
        <f t="shared" si="0"/>
        <v>-132.33000000000004</v>
      </c>
      <c r="I8" s="7">
        <f t="shared" si="1"/>
        <v>-5.2932000000000015</v>
      </c>
    </row>
    <row r="9" spans="1:9" x14ac:dyDescent="0.25">
      <c r="A9" s="3" t="s">
        <v>77</v>
      </c>
      <c r="B9" s="4" t="s">
        <v>5</v>
      </c>
      <c r="C9" s="5">
        <v>86.42</v>
      </c>
      <c r="D9" s="6">
        <v>622</v>
      </c>
      <c r="E9" s="5">
        <v>975</v>
      </c>
      <c r="F9" s="7">
        <v>-132.4</v>
      </c>
      <c r="G9" s="7">
        <v>-5.2960000000000003</v>
      </c>
      <c r="H9" s="21">
        <f t="shared" si="0"/>
        <v>-161.64999999999998</v>
      </c>
      <c r="I9" s="7">
        <f t="shared" si="1"/>
        <v>-6.4659999999999993</v>
      </c>
    </row>
    <row r="10" spans="1:9" x14ac:dyDescent="0.25">
      <c r="A10" s="3" t="s">
        <v>78</v>
      </c>
      <c r="B10" s="4" t="s">
        <v>6</v>
      </c>
      <c r="C10" s="5">
        <v>83</v>
      </c>
      <c r="D10" s="6">
        <v>410</v>
      </c>
      <c r="E10" s="5">
        <v>653</v>
      </c>
      <c r="F10" s="7">
        <v>-111</v>
      </c>
      <c r="G10" s="7">
        <v>-4.4400000000000004</v>
      </c>
      <c r="H10" s="21">
        <f t="shared" si="0"/>
        <v>-130.59000000000003</v>
      </c>
      <c r="I10" s="7">
        <f t="shared" si="1"/>
        <v>-5.2236000000000011</v>
      </c>
    </row>
    <row r="11" spans="1:9" x14ac:dyDescent="0.25">
      <c r="A11" s="3" t="s">
        <v>79</v>
      </c>
      <c r="B11" s="4" t="s">
        <v>7</v>
      </c>
      <c r="C11" s="5">
        <v>80.3</v>
      </c>
      <c r="D11" s="6">
        <v>174</v>
      </c>
      <c r="E11" s="5">
        <v>337.5</v>
      </c>
      <c r="F11" s="7">
        <v>-66.5</v>
      </c>
      <c r="G11" s="7">
        <v>-2.66</v>
      </c>
      <c r="H11" s="21">
        <f t="shared" si="0"/>
        <v>-76.625</v>
      </c>
      <c r="I11" s="7">
        <f t="shared" si="1"/>
        <v>-3.0649999999999999</v>
      </c>
    </row>
    <row r="12" spans="1:9" x14ac:dyDescent="0.25">
      <c r="A12" s="3" t="s">
        <v>79</v>
      </c>
      <c r="B12" s="4" t="s">
        <v>8</v>
      </c>
      <c r="C12" s="5">
        <v>86.69</v>
      </c>
      <c r="D12" s="6">
        <v>249</v>
      </c>
      <c r="E12" s="5">
        <v>439.5</v>
      </c>
      <c r="F12" s="7">
        <v>-58.5</v>
      </c>
      <c r="G12" s="7">
        <v>-2.34</v>
      </c>
      <c r="H12" s="21">
        <f t="shared" si="0"/>
        <v>-71.685000000000002</v>
      </c>
      <c r="I12" s="7">
        <f t="shared" si="1"/>
        <v>-2.8673999999999999</v>
      </c>
    </row>
    <row r="13" spans="1:9" x14ac:dyDescent="0.25">
      <c r="A13" s="3" t="s">
        <v>79</v>
      </c>
      <c r="B13" s="4" t="s">
        <v>9</v>
      </c>
      <c r="C13" s="5">
        <v>86.55</v>
      </c>
      <c r="D13" s="6">
        <v>214</v>
      </c>
      <c r="E13" s="5">
        <v>394</v>
      </c>
      <c r="F13" s="7">
        <v>-53</v>
      </c>
      <c r="G13" s="7">
        <v>-2.12</v>
      </c>
      <c r="H13" s="21">
        <f t="shared" si="0"/>
        <v>-64.819999999999993</v>
      </c>
      <c r="I13" s="7">
        <f t="shared" si="1"/>
        <v>-2.5927999999999995</v>
      </c>
    </row>
    <row r="14" spans="1:9" x14ac:dyDescent="0.25">
      <c r="A14" s="3" t="s">
        <v>79</v>
      </c>
      <c r="B14" s="4" t="s">
        <v>10</v>
      </c>
      <c r="C14" s="5">
        <v>80</v>
      </c>
      <c r="D14" s="6">
        <v>237</v>
      </c>
      <c r="E14" s="5">
        <v>440</v>
      </c>
      <c r="F14" s="7">
        <v>-88</v>
      </c>
      <c r="G14" s="7">
        <v>-3.52</v>
      </c>
      <c r="H14" s="21">
        <f t="shared" si="0"/>
        <v>-101.19999999999999</v>
      </c>
      <c r="I14" s="7">
        <f t="shared" si="1"/>
        <v>-4.0479999999999992</v>
      </c>
    </row>
    <row r="15" spans="1:9" x14ac:dyDescent="0.25">
      <c r="A15" s="3" t="s">
        <v>79</v>
      </c>
      <c r="B15" s="4" t="s">
        <v>11</v>
      </c>
      <c r="C15" s="23">
        <v>79.33</v>
      </c>
      <c r="D15" s="6">
        <v>232</v>
      </c>
      <c r="E15" s="5">
        <v>450</v>
      </c>
      <c r="F15" s="7">
        <v>-93</v>
      </c>
      <c r="G15" s="7">
        <v>-3.72</v>
      </c>
      <c r="H15" s="21">
        <f t="shared" si="0"/>
        <v>-106.5</v>
      </c>
      <c r="I15" s="7">
        <f t="shared" si="1"/>
        <v>-4.26</v>
      </c>
    </row>
    <row r="16" spans="1:9" x14ac:dyDescent="0.25">
      <c r="A16" s="3" t="s">
        <v>79</v>
      </c>
      <c r="B16" s="4" t="s">
        <v>12</v>
      </c>
      <c r="C16" s="5">
        <v>87.9</v>
      </c>
      <c r="D16" s="6">
        <v>360</v>
      </c>
      <c r="E16" s="5">
        <v>636.5</v>
      </c>
      <c r="F16" s="7">
        <v>-77</v>
      </c>
      <c r="G16" s="7">
        <v>-3.08</v>
      </c>
      <c r="H16" s="21">
        <f t="shared" si="0"/>
        <v>-96.095000000000027</v>
      </c>
      <c r="I16" s="7">
        <f t="shared" si="1"/>
        <v>-3.8438000000000012</v>
      </c>
    </row>
    <row r="17" spans="1:9" x14ac:dyDescent="0.25">
      <c r="A17" s="3" t="s">
        <v>79</v>
      </c>
      <c r="B17" s="4" t="s">
        <v>13</v>
      </c>
      <c r="C17" s="23">
        <v>75.959999999999994</v>
      </c>
      <c r="D17" s="6">
        <v>336</v>
      </c>
      <c r="E17" s="5">
        <v>609.5</v>
      </c>
      <c r="F17" s="7">
        <v>-146.5</v>
      </c>
      <c r="G17" s="7">
        <v>-5.86</v>
      </c>
      <c r="H17" s="21">
        <f t="shared" si="0"/>
        <v>-164.78499999999997</v>
      </c>
      <c r="I17" s="7">
        <f t="shared" si="1"/>
        <v>-6.5913999999999984</v>
      </c>
    </row>
    <row r="18" spans="1:9" x14ac:dyDescent="0.25">
      <c r="A18" s="3" t="s">
        <v>80</v>
      </c>
      <c r="B18" s="4" t="s">
        <v>14</v>
      </c>
      <c r="C18" s="23">
        <v>70.099999999999994</v>
      </c>
      <c r="D18" s="6">
        <v>314</v>
      </c>
      <c r="E18" s="5">
        <v>515</v>
      </c>
      <c r="F18" s="7">
        <v>-154</v>
      </c>
      <c r="G18" s="7">
        <v>-6.16</v>
      </c>
      <c r="H18" s="21">
        <f t="shared" si="0"/>
        <v>-169.45000000000005</v>
      </c>
      <c r="I18" s="7">
        <f t="shared" si="1"/>
        <v>-6.7780000000000022</v>
      </c>
    </row>
    <row r="19" spans="1:9" x14ac:dyDescent="0.25">
      <c r="A19" s="3" t="s">
        <v>80</v>
      </c>
      <c r="B19" s="4" t="s">
        <v>15</v>
      </c>
      <c r="C19" s="5">
        <v>81.040000000000006</v>
      </c>
      <c r="D19" s="6">
        <v>337</v>
      </c>
      <c r="E19" s="5">
        <v>593.5</v>
      </c>
      <c r="F19" s="7">
        <v>-112.5</v>
      </c>
      <c r="G19" s="7">
        <v>-4.5</v>
      </c>
      <c r="H19" s="21">
        <f t="shared" si="0"/>
        <v>-130.30500000000006</v>
      </c>
      <c r="I19" s="7">
        <f t="shared" si="1"/>
        <v>-5.2122000000000028</v>
      </c>
    </row>
    <row r="20" spans="1:9" x14ac:dyDescent="0.25">
      <c r="A20" s="3" t="s">
        <v>80</v>
      </c>
      <c r="B20" s="4" t="s">
        <v>16</v>
      </c>
      <c r="C20" s="5">
        <v>89.72</v>
      </c>
      <c r="D20" s="6">
        <v>472</v>
      </c>
      <c r="E20" s="5">
        <v>778</v>
      </c>
      <c r="F20" s="7">
        <v>-80</v>
      </c>
      <c r="G20" s="7">
        <v>-3.2</v>
      </c>
      <c r="H20" s="21">
        <f t="shared" si="0"/>
        <v>-103.34000000000003</v>
      </c>
      <c r="I20" s="7">
        <f t="shared" si="1"/>
        <v>-4.1336000000000013</v>
      </c>
    </row>
    <row r="21" spans="1:9" x14ac:dyDescent="0.25">
      <c r="A21" s="3" t="s">
        <v>80</v>
      </c>
      <c r="B21" s="4" t="s">
        <v>17</v>
      </c>
      <c r="C21" s="5">
        <v>80.819999999999993</v>
      </c>
      <c r="D21" s="6">
        <v>355</v>
      </c>
      <c r="E21" s="5">
        <v>607.5</v>
      </c>
      <c r="F21" s="7">
        <v>-116.5</v>
      </c>
      <c r="G21" s="7">
        <v>-4.66</v>
      </c>
      <c r="H21" s="21">
        <f t="shared" si="0"/>
        <v>-134.72500000000002</v>
      </c>
      <c r="I21" s="7">
        <f t="shared" si="1"/>
        <v>-5.3890000000000011</v>
      </c>
    </row>
    <row r="22" spans="1:9" x14ac:dyDescent="0.25">
      <c r="A22" s="3" t="s">
        <v>80</v>
      </c>
      <c r="B22" s="4" t="s">
        <v>18</v>
      </c>
      <c r="C22" s="5">
        <v>88.34</v>
      </c>
      <c r="D22" s="6">
        <v>401</v>
      </c>
      <c r="E22" s="5">
        <v>634.5</v>
      </c>
      <c r="F22" s="7">
        <v>-74</v>
      </c>
      <c r="G22" s="7">
        <v>-2.96</v>
      </c>
      <c r="H22" s="21">
        <f t="shared" si="0"/>
        <v>-93.034999999999968</v>
      </c>
      <c r="I22" s="7">
        <f t="shared" si="1"/>
        <v>-3.7213999999999987</v>
      </c>
    </row>
    <row r="23" spans="1:9" x14ac:dyDescent="0.25">
      <c r="A23" s="3" t="s">
        <v>80</v>
      </c>
      <c r="B23" s="4" t="s">
        <v>19</v>
      </c>
      <c r="C23" s="5">
        <v>82.74</v>
      </c>
      <c r="D23" s="6">
        <v>545</v>
      </c>
      <c r="E23" s="5">
        <v>851.5</v>
      </c>
      <c r="F23" s="7">
        <v>-147</v>
      </c>
      <c r="G23" s="7">
        <v>-5.88</v>
      </c>
      <c r="H23" s="21">
        <f t="shared" si="0"/>
        <v>-172.54500000000007</v>
      </c>
      <c r="I23" s="7">
        <f t="shared" si="1"/>
        <v>-6.9018000000000033</v>
      </c>
    </row>
    <row r="24" spans="1:9" x14ac:dyDescent="0.25">
      <c r="A24" s="3" t="s">
        <v>80</v>
      </c>
      <c r="B24" s="4" t="s">
        <v>20</v>
      </c>
      <c r="C24" s="5">
        <v>85.82</v>
      </c>
      <c r="D24" s="6">
        <v>330</v>
      </c>
      <c r="E24" s="5">
        <v>560.5</v>
      </c>
      <c r="F24" s="7">
        <v>-79.5</v>
      </c>
      <c r="G24" s="7">
        <v>-3.18</v>
      </c>
      <c r="H24" s="21">
        <f t="shared" si="0"/>
        <v>-96.315000000000055</v>
      </c>
      <c r="I24" s="7">
        <f t="shared" si="1"/>
        <v>-3.852600000000002</v>
      </c>
    </row>
    <row r="25" spans="1:9" x14ac:dyDescent="0.25">
      <c r="A25" s="3" t="s">
        <v>81</v>
      </c>
      <c r="B25" s="4" t="s">
        <v>21</v>
      </c>
      <c r="C25" s="24">
        <v>69.239999999999995</v>
      </c>
      <c r="D25" s="6">
        <v>234</v>
      </c>
      <c r="E25" s="5">
        <v>427.5</v>
      </c>
      <c r="F25" s="7">
        <v>-131.5</v>
      </c>
      <c r="G25" s="7">
        <v>-5.26</v>
      </c>
      <c r="H25" s="21">
        <f t="shared" si="0"/>
        <v>-144.32499999999999</v>
      </c>
      <c r="I25" s="7">
        <f t="shared" si="1"/>
        <v>-5.7729999999999997</v>
      </c>
    </row>
    <row r="26" spans="1:9" x14ac:dyDescent="0.25">
      <c r="A26" s="3" t="s">
        <v>81</v>
      </c>
      <c r="B26" s="4" t="s">
        <v>22</v>
      </c>
      <c r="C26" s="5">
        <v>85.58</v>
      </c>
      <c r="D26" s="6">
        <v>476</v>
      </c>
      <c r="E26" s="5">
        <v>880.5</v>
      </c>
      <c r="F26" s="7">
        <v>-127</v>
      </c>
      <c r="G26" s="7">
        <v>-5.08</v>
      </c>
      <c r="H26" s="21">
        <f t="shared" si="0"/>
        <v>-153.41500000000008</v>
      </c>
      <c r="I26" s="7">
        <f t="shared" si="1"/>
        <v>-6.1366000000000032</v>
      </c>
    </row>
    <row r="27" spans="1:9" x14ac:dyDescent="0.25">
      <c r="A27" s="3" t="s">
        <v>81</v>
      </c>
      <c r="B27" s="4" t="s">
        <v>23</v>
      </c>
      <c r="C27" s="5">
        <v>82.72</v>
      </c>
      <c r="D27" s="6">
        <v>177</v>
      </c>
      <c r="E27" s="5">
        <v>341.5</v>
      </c>
      <c r="F27" s="7">
        <v>-59</v>
      </c>
      <c r="G27" s="7">
        <v>-2.36</v>
      </c>
      <c r="H27" s="21">
        <f t="shared" si="0"/>
        <v>-69.245000000000005</v>
      </c>
      <c r="I27" s="7">
        <f t="shared" si="1"/>
        <v>-2.7698</v>
      </c>
    </row>
    <row r="28" spans="1:9" x14ac:dyDescent="0.25">
      <c r="A28" s="3" t="s">
        <v>81</v>
      </c>
      <c r="B28" s="4" t="s">
        <v>24</v>
      </c>
      <c r="C28" s="5">
        <v>86.75</v>
      </c>
      <c r="D28" s="6">
        <v>306</v>
      </c>
      <c r="E28" s="5">
        <v>539.5</v>
      </c>
      <c r="F28" s="7">
        <v>-71.5</v>
      </c>
      <c r="G28" s="7">
        <v>-2.86</v>
      </c>
      <c r="H28" s="21">
        <f t="shared" si="0"/>
        <v>-87.685000000000059</v>
      </c>
      <c r="I28" s="7">
        <f t="shared" si="1"/>
        <v>-3.5074000000000023</v>
      </c>
    </row>
    <row r="29" spans="1:9" x14ac:dyDescent="0.25">
      <c r="A29" s="3" t="s">
        <v>81</v>
      </c>
      <c r="B29" s="4" t="s">
        <v>25</v>
      </c>
      <c r="C29" s="23">
        <v>79.849999999999994</v>
      </c>
      <c r="D29" s="6">
        <v>258</v>
      </c>
      <c r="E29" s="5">
        <v>476.5</v>
      </c>
      <c r="F29" s="7">
        <v>-96</v>
      </c>
      <c r="G29" s="7">
        <v>-3.84</v>
      </c>
      <c r="H29" s="21">
        <f t="shared" si="0"/>
        <v>-110.29500000000002</v>
      </c>
      <c r="I29" s="7">
        <f t="shared" si="1"/>
        <v>-4.4118000000000004</v>
      </c>
    </row>
    <row r="30" spans="1:9" x14ac:dyDescent="0.25">
      <c r="A30" s="3" t="s">
        <v>81</v>
      </c>
      <c r="B30" s="4" t="s">
        <v>26</v>
      </c>
      <c r="C30" s="5">
        <v>84.83</v>
      </c>
      <c r="D30" s="6">
        <v>349</v>
      </c>
      <c r="E30" s="5">
        <v>586.5</v>
      </c>
      <c r="F30" s="7">
        <v>-89</v>
      </c>
      <c r="G30" s="7">
        <v>-3.56</v>
      </c>
      <c r="H30" s="21">
        <f t="shared" si="0"/>
        <v>-106.59500000000003</v>
      </c>
      <c r="I30" s="7">
        <f t="shared" si="1"/>
        <v>-4.2638000000000007</v>
      </c>
    </row>
    <row r="31" spans="1:9" x14ac:dyDescent="0.25">
      <c r="A31" s="3" t="s">
        <v>81</v>
      </c>
      <c r="B31" s="4" t="s">
        <v>27</v>
      </c>
      <c r="C31" s="5">
        <v>89.51</v>
      </c>
      <c r="D31" s="6">
        <v>401</v>
      </c>
      <c r="E31" s="5">
        <v>643.5</v>
      </c>
      <c r="F31" s="7">
        <v>-67.5</v>
      </c>
      <c r="G31" s="7">
        <v>-2.7</v>
      </c>
      <c r="H31" s="21">
        <f t="shared" si="0"/>
        <v>-86.805000000000064</v>
      </c>
      <c r="I31" s="7">
        <f t="shared" si="1"/>
        <v>-3.4722000000000026</v>
      </c>
    </row>
    <row r="32" spans="1:9" x14ac:dyDescent="0.25">
      <c r="A32" s="3" t="s">
        <v>81</v>
      </c>
      <c r="B32" s="4" t="s">
        <v>28</v>
      </c>
      <c r="C32" s="5">
        <v>81.3</v>
      </c>
      <c r="D32" s="6">
        <v>221</v>
      </c>
      <c r="E32" s="5">
        <v>430.5</v>
      </c>
      <c r="F32" s="7">
        <v>-80.5</v>
      </c>
      <c r="G32" s="7">
        <v>-3.22</v>
      </c>
      <c r="H32" s="21">
        <f t="shared" si="0"/>
        <v>-93.41500000000002</v>
      </c>
      <c r="I32" s="7">
        <f t="shared" si="1"/>
        <v>-3.736600000000001</v>
      </c>
    </row>
    <row r="33" spans="1:9" x14ac:dyDescent="0.25">
      <c r="A33" s="3" t="s">
        <v>81</v>
      </c>
      <c r="B33" s="4" t="s">
        <v>29</v>
      </c>
      <c r="C33" s="5">
        <v>85.32</v>
      </c>
      <c r="D33" s="6">
        <v>319</v>
      </c>
      <c r="E33" s="5">
        <v>548.5</v>
      </c>
      <c r="F33" s="7">
        <v>-80.5</v>
      </c>
      <c r="G33" s="7">
        <v>-3.22</v>
      </c>
      <c r="H33" s="21">
        <f t="shared" si="0"/>
        <v>-96.955000000000041</v>
      </c>
      <c r="I33" s="7">
        <f t="shared" si="1"/>
        <v>-3.8782000000000014</v>
      </c>
    </row>
    <row r="34" spans="1:9" x14ac:dyDescent="0.25">
      <c r="A34" s="3" t="s">
        <v>82</v>
      </c>
      <c r="B34" s="4" t="s">
        <v>30</v>
      </c>
      <c r="C34" s="5">
        <v>82.44</v>
      </c>
      <c r="D34" s="6">
        <v>287</v>
      </c>
      <c r="E34" s="5">
        <v>524</v>
      </c>
      <c r="F34" s="7">
        <v>-92</v>
      </c>
      <c r="G34" s="7">
        <v>-3.68</v>
      </c>
      <c r="H34" s="21">
        <f t="shared" si="0"/>
        <v>-107.72000000000003</v>
      </c>
      <c r="I34" s="7">
        <f t="shared" si="1"/>
        <v>-4.3088000000000015</v>
      </c>
    </row>
    <row r="35" spans="1:9" x14ac:dyDescent="0.25">
      <c r="A35" s="3" t="s">
        <v>82</v>
      </c>
      <c r="B35" s="4" t="s">
        <v>31</v>
      </c>
      <c r="C35" s="5">
        <v>83.25</v>
      </c>
      <c r="D35" s="6">
        <v>281</v>
      </c>
      <c r="E35" s="5">
        <v>492.5</v>
      </c>
      <c r="F35" s="7">
        <v>-82.5</v>
      </c>
      <c r="G35" s="7">
        <v>-3.3</v>
      </c>
      <c r="H35" s="21">
        <f t="shared" si="0"/>
        <v>-97.275000000000034</v>
      </c>
      <c r="I35" s="7">
        <f t="shared" si="1"/>
        <v>-3.8910000000000013</v>
      </c>
    </row>
    <row r="36" spans="1:9" x14ac:dyDescent="0.25">
      <c r="A36" s="3" t="s">
        <v>82</v>
      </c>
      <c r="B36" s="4" t="s">
        <v>32</v>
      </c>
      <c r="C36" s="5">
        <v>81.069999999999993</v>
      </c>
      <c r="D36" s="6">
        <v>214</v>
      </c>
      <c r="E36" s="5">
        <v>412</v>
      </c>
      <c r="F36" s="7">
        <v>-78</v>
      </c>
      <c r="G36" s="7">
        <v>-3.12</v>
      </c>
      <c r="H36" s="21">
        <f t="shared" si="0"/>
        <v>-90.360000000000014</v>
      </c>
      <c r="I36" s="7">
        <f t="shared" si="1"/>
        <v>-3.6144000000000007</v>
      </c>
    </row>
    <row r="37" spans="1:9" x14ac:dyDescent="0.25">
      <c r="A37" s="3" t="s">
        <v>82</v>
      </c>
      <c r="B37" s="4" t="s">
        <v>33</v>
      </c>
      <c r="C37" s="5">
        <v>88.89</v>
      </c>
      <c r="D37" s="6">
        <v>415</v>
      </c>
      <c r="E37" s="5">
        <v>675</v>
      </c>
      <c r="F37" s="7">
        <v>-75</v>
      </c>
      <c r="G37" s="7">
        <v>-3</v>
      </c>
      <c r="H37" s="21">
        <f t="shared" si="0"/>
        <v>-95.25</v>
      </c>
      <c r="I37" s="7">
        <f t="shared" si="1"/>
        <v>-3.81</v>
      </c>
    </row>
    <row r="38" spans="1:9" x14ac:dyDescent="0.25">
      <c r="A38" s="3" t="s">
        <v>83</v>
      </c>
      <c r="B38" s="4" t="s">
        <v>34</v>
      </c>
      <c r="C38" s="23">
        <v>75.61</v>
      </c>
      <c r="D38" s="6">
        <v>232</v>
      </c>
      <c r="E38" s="5">
        <v>432.5</v>
      </c>
      <c r="F38" s="7">
        <v>-105.5</v>
      </c>
      <c r="G38" s="7">
        <v>-4.22</v>
      </c>
      <c r="H38" s="21">
        <f t="shared" si="0"/>
        <v>-118.47500000000002</v>
      </c>
      <c r="I38" s="7">
        <f t="shared" si="1"/>
        <v>-4.7390000000000008</v>
      </c>
    </row>
    <row r="39" spans="1:9" x14ac:dyDescent="0.25">
      <c r="A39" s="3" t="s">
        <v>83</v>
      </c>
      <c r="B39" s="4" t="s">
        <v>35</v>
      </c>
      <c r="C39" s="5">
        <v>88.71</v>
      </c>
      <c r="D39" s="6">
        <v>528</v>
      </c>
      <c r="E39" s="5">
        <v>860</v>
      </c>
      <c r="F39" s="7">
        <v>-97.1</v>
      </c>
      <c r="G39" s="7">
        <v>-3.8839999999999999</v>
      </c>
      <c r="H39" s="21">
        <f t="shared" si="0"/>
        <v>-122.90000000000009</v>
      </c>
      <c r="I39" s="7">
        <f t="shared" si="1"/>
        <v>-4.9160000000000039</v>
      </c>
    </row>
    <row r="40" spans="1:9" x14ac:dyDescent="0.25">
      <c r="A40" s="3" t="s">
        <v>83</v>
      </c>
      <c r="B40" s="4" t="s">
        <v>36</v>
      </c>
      <c r="C40" s="5">
        <v>84.26</v>
      </c>
      <c r="D40" s="6">
        <v>357</v>
      </c>
      <c r="E40" s="5">
        <v>611</v>
      </c>
      <c r="F40" s="7">
        <v>-96.2</v>
      </c>
      <c r="G40" s="7">
        <v>-3.8480000000000003</v>
      </c>
      <c r="H40" s="21">
        <f t="shared" si="0"/>
        <v>-114.53000000000009</v>
      </c>
      <c r="I40" s="7">
        <f t="shared" si="1"/>
        <v>-4.5812000000000035</v>
      </c>
    </row>
    <row r="41" spans="1:9" x14ac:dyDescent="0.25">
      <c r="A41" s="3" t="s">
        <v>83</v>
      </c>
      <c r="B41" s="4" t="s">
        <v>37</v>
      </c>
      <c r="C41" s="5">
        <v>83.8</v>
      </c>
      <c r="D41" s="6">
        <v>403</v>
      </c>
      <c r="E41" s="5">
        <v>632</v>
      </c>
      <c r="F41" s="7">
        <v>-102.4</v>
      </c>
      <c r="G41" s="7">
        <v>-4.0960000000000001</v>
      </c>
      <c r="H41" s="21">
        <f t="shared" si="0"/>
        <v>-121.36000000000001</v>
      </c>
      <c r="I41" s="7">
        <f t="shared" si="1"/>
        <v>-4.8544000000000009</v>
      </c>
    </row>
    <row r="42" spans="1:9" x14ac:dyDescent="0.25">
      <c r="A42" s="3" t="s">
        <v>83</v>
      </c>
      <c r="B42" s="4" t="s">
        <v>38</v>
      </c>
      <c r="C42" s="23">
        <v>79.75</v>
      </c>
      <c r="D42" s="6">
        <v>308</v>
      </c>
      <c r="E42" s="5">
        <v>511.5</v>
      </c>
      <c r="F42" s="7">
        <v>-103.6</v>
      </c>
      <c r="G42" s="7">
        <v>-4.1440000000000001</v>
      </c>
      <c r="H42" s="21">
        <f t="shared" si="0"/>
        <v>-118.94500000000005</v>
      </c>
      <c r="I42" s="7">
        <f t="shared" si="1"/>
        <v>-4.7578000000000022</v>
      </c>
    </row>
    <row r="43" spans="1:9" x14ac:dyDescent="0.25">
      <c r="A43" s="3" t="s">
        <v>83</v>
      </c>
      <c r="B43" s="4" t="s">
        <v>39</v>
      </c>
      <c r="C43" s="5">
        <v>89.06</v>
      </c>
      <c r="D43" s="6">
        <v>290</v>
      </c>
      <c r="E43" s="5">
        <v>524.5</v>
      </c>
      <c r="F43" s="7">
        <v>-57.4</v>
      </c>
      <c r="G43" s="7">
        <v>-2.2959999999999998</v>
      </c>
      <c r="H43" s="21">
        <f t="shared" si="0"/>
        <v>-73.134999999999991</v>
      </c>
      <c r="I43" s="7">
        <f t="shared" si="1"/>
        <v>-2.9253999999999998</v>
      </c>
    </row>
    <row r="44" spans="1:9" x14ac:dyDescent="0.25">
      <c r="A44" s="3" t="s">
        <v>83</v>
      </c>
      <c r="B44" s="4" t="s">
        <v>40</v>
      </c>
      <c r="C44" s="5">
        <v>84.39</v>
      </c>
      <c r="D44" s="6">
        <v>225</v>
      </c>
      <c r="E44" s="5">
        <v>415</v>
      </c>
      <c r="F44" s="7">
        <v>-64.8</v>
      </c>
      <c r="G44" s="7">
        <v>-2.5920000000000001</v>
      </c>
      <c r="H44" s="21">
        <f t="shared" si="0"/>
        <v>-77.25</v>
      </c>
      <c r="I44" s="7">
        <f t="shared" si="1"/>
        <v>-3.09</v>
      </c>
    </row>
    <row r="45" spans="1:9" x14ac:dyDescent="0.25">
      <c r="A45" s="3" t="s">
        <v>84</v>
      </c>
      <c r="B45" s="4" t="s">
        <v>41</v>
      </c>
      <c r="C45" s="5">
        <v>87.11</v>
      </c>
      <c r="D45" s="6">
        <v>209</v>
      </c>
      <c r="E45" s="5">
        <v>412</v>
      </c>
      <c r="F45" s="7">
        <v>-53.1</v>
      </c>
      <c r="G45" s="7">
        <v>-2.1240000000000001</v>
      </c>
      <c r="H45" s="21">
        <f t="shared" si="0"/>
        <v>-65.460000000000036</v>
      </c>
      <c r="I45" s="7">
        <f t="shared" si="1"/>
        <v>-2.6184000000000016</v>
      </c>
    </row>
    <row r="46" spans="1:9" x14ac:dyDescent="0.25">
      <c r="A46" s="3" t="s">
        <v>84</v>
      </c>
      <c r="B46" s="4" t="s">
        <v>42</v>
      </c>
      <c r="C46" s="5">
        <v>80.91</v>
      </c>
      <c r="D46" s="6">
        <v>265</v>
      </c>
      <c r="E46" s="5">
        <v>471.5</v>
      </c>
      <c r="F46" s="7">
        <v>-90</v>
      </c>
      <c r="G46" s="7">
        <v>-3.6</v>
      </c>
      <c r="H46" s="21">
        <f t="shared" si="0"/>
        <v>-104.14500000000004</v>
      </c>
      <c r="I46" s="7">
        <f t="shared" si="1"/>
        <v>-4.1658000000000017</v>
      </c>
    </row>
    <row r="47" spans="1:9" x14ac:dyDescent="0.25">
      <c r="A47" s="3" t="s">
        <v>84</v>
      </c>
      <c r="B47" s="4" t="s">
        <v>43</v>
      </c>
      <c r="C47" s="5">
        <v>80.239999999999995</v>
      </c>
      <c r="D47" s="6">
        <v>227</v>
      </c>
      <c r="E47" s="5">
        <v>445.5</v>
      </c>
      <c r="F47" s="7">
        <v>-88.05</v>
      </c>
      <c r="G47" s="7">
        <v>-3.5219999999999998</v>
      </c>
      <c r="H47" s="21">
        <f t="shared" si="0"/>
        <v>-101.41500000000002</v>
      </c>
      <c r="I47" s="7">
        <f t="shared" si="1"/>
        <v>-4.0566000000000004</v>
      </c>
    </row>
    <row r="48" spans="1:9" x14ac:dyDescent="0.25">
      <c r="A48" s="3" t="s">
        <v>84</v>
      </c>
      <c r="B48" s="4" t="s">
        <v>44</v>
      </c>
      <c r="C48" s="5">
        <v>87.98</v>
      </c>
      <c r="D48" s="6">
        <v>357</v>
      </c>
      <c r="E48" s="5">
        <v>605</v>
      </c>
      <c r="F48" s="7">
        <v>-72.7</v>
      </c>
      <c r="G48" s="7">
        <v>-2.9079999999999999</v>
      </c>
      <c r="H48" s="21">
        <f t="shared" si="0"/>
        <v>-90.850000000000023</v>
      </c>
      <c r="I48" s="7">
        <f t="shared" si="1"/>
        <v>-3.6340000000000008</v>
      </c>
    </row>
    <row r="49" spans="1:9" x14ac:dyDescent="0.25">
      <c r="A49" s="3" t="s">
        <v>85</v>
      </c>
      <c r="B49" s="4" t="s">
        <v>45</v>
      </c>
      <c r="C49" s="23">
        <v>76.81</v>
      </c>
      <c r="D49" s="6">
        <v>291</v>
      </c>
      <c r="E49" s="5">
        <v>496</v>
      </c>
      <c r="F49" s="7">
        <v>-115</v>
      </c>
      <c r="G49" s="7">
        <v>-4.5999999999999996</v>
      </c>
      <c r="H49" s="21">
        <f t="shared" si="0"/>
        <v>-129.88</v>
      </c>
      <c r="I49" s="7">
        <f t="shared" si="1"/>
        <v>-5.1951999999999998</v>
      </c>
    </row>
    <row r="50" spans="1:9" x14ac:dyDescent="0.25">
      <c r="A50" s="3" t="s">
        <v>85</v>
      </c>
      <c r="B50" s="4" t="s">
        <v>46</v>
      </c>
      <c r="C50" s="5">
        <v>82.48</v>
      </c>
      <c r="D50" s="6">
        <v>633</v>
      </c>
      <c r="E50" s="5">
        <v>1010</v>
      </c>
      <c r="F50" s="7">
        <v>-177</v>
      </c>
      <c r="G50" s="7">
        <v>-7.08</v>
      </c>
      <c r="H50" s="21">
        <f t="shared" si="0"/>
        <v>-207.29999999999995</v>
      </c>
      <c r="I50" s="7">
        <f t="shared" si="1"/>
        <v>-8.291999999999998</v>
      </c>
    </row>
    <row r="51" spans="1:9" x14ac:dyDescent="0.25">
      <c r="A51" s="3" t="s">
        <v>85</v>
      </c>
      <c r="B51" s="4" t="s">
        <v>47</v>
      </c>
      <c r="C51" s="5">
        <v>85.35</v>
      </c>
      <c r="D51" s="6">
        <v>494</v>
      </c>
      <c r="E51" s="5">
        <v>829.5</v>
      </c>
      <c r="F51" s="7">
        <v>-121.5</v>
      </c>
      <c r="G51" s="7">
        <v>-4.8600000000000003</v>
      </c>
      <c r="H51" s="21">
        <f t="shared" si="0"/>
        <v>-146.38499999999999</v>
      </c>
      <c r="I51" s="7">
        <f t="shared" si="1"/>
        <v>-5.8553999999999995</v>
      </c>
    </row>
    <row r="52" spans="1:9" x14ac:dyDescent="0.25">
      <c r="A52" s="3" t="s">
        <v>85</v>
      </c>
      <c r="B52" s="4" t="s">
        <v>48</v>
      </c>
      <c r="C52" s="5">
        <v>84.62</v>
      </c>
      <c r="D52" s="6">
        <v>294</v>
      </c>
      <c r="E52" s="5">
        <v>510.5</v>
      </c>
      <c r="F52" s="7">
        <v>-78.5</v>
      </c>
      <c r="G52" s="7">
        <v>-3.14</v>
      </c>
      <c r="H52" s="21">
        <f t="shared" si="0"/>
        <v>-93.815000000000055</v>
      </c>
      <c r="I52" s="7">
        <f t="shared" si="1"/>
        <v>-3.7526000000000024</v>
      </c>
    </row>
    <row r="53" spans="1:9" x14ac:dyDescent="0.25">
      <c r="A53" s="3" t="s">
        <v>85</v>
      </c>
      <c r="B53" s="4" t="s">
        <v>49</v>
      </c>
      <c r="C53" s="5">
        <v>85.53</v>
      </c>
      <c r="D53" s="6">
        <v>462</v>
      </c>
      <c r="E53" s="5">
        <v>739.5</v>
      </c>
      <c r="F53" s="7">
        <v>-107</v>
      </c>
      <c r="G53" s="7">
        <v>-4.28</v>
      </c>
      <c r="H53" s="21">
        <f t="shared" si="0"/>
        <v>-129.18500000000006</v>
      </c>
      <c r="I53" s="7">
        <f t="shared" si="1"/>
        <v>-5.1674000000000024</v>
      </c>
    </row>
    <row r="54" spans="1:9" x14ac:dyDescent="0.25">
      <c r="A54" s="3" t="s">
        <v>85</v>
      </c>
      <c r="B54" s="4" t="s">
        <v>50</v>
      </c>
      <c r="C54" s="5">
        <v>87</v>
      </c>
      <c r="D54" s="6">
        <v>593</v>
      </c>
      <c r="E54" s="5">
        <v>884.5</v>
      </c>
      <c r="F54" s="7">
        <v>-115</v>
      </c>
      <c r="G54" s="7">
        <v>-4.5999999999999996</v>
      </c>
      <c r="H54" s="21">
        <f t="shared" si="0"/>
        <v>-141.53499999999997</v>
      </c>
      <c r="I54" s="7">
        <f t="shared" si="1"/>
        <v>-5.6613999999999987</v>
      </c>
    </row>
    <row r="55" spans="1:9" x14ac:dyDescent="0.25">
      <c r="A55" s="3" t="s">
        <v>86</v>
      </c>
      <c r="B55" s="4" t="s">
        <v>51</v>
      </c>
      <c r="C55" s="5">
        <v>87.15</v>
      </c>
      <c r="D55" s="6">
        <v>267</v>
      </c>
      <c r="E55" s="5">
        <v>486.5</v>
      </c>
      <c r="F55" s="7">
        <v>-62.5</v>
      </c>
      <c r="G55" s="7">
        <v>-2.5</v>
      </c>
      <c r="H55" s="21">
        <f t="shared" si="0"/>
        <v>-77.095000000000027</v>
      </c>
      <c r="I55" s="7">
        <f t="shared" si="1"/>
        <v>-3.083800000000001</v>
      </c>
    </row>
    <row r="56" spans="1:9" x14ac:dyDescent="0.25">
      <c r="A56" s="3" t="s">
        <v>86</v>
      </c>
      <c r="B56" s="4" t="s">
        <v>52</v>
      </c>
      <c r="C56" s="5">
        <v>88.89</v>
      </c>
      <c r="D56" s="6">
        <v>261</v>
      </c>
      <c r="E56" s="5">
        <v>459</v>
      </c>
      <c r="F56" s="7">
        <v>-51</v>
      </c>
      <c r="G56" s="7">
        <v>-2.04</v>
      </c>
      <c r="H56" s="21">
        <f t="shared" si="0"/>
        <v>-64.770000000000039</v>
      </c>
      <c r="I56" s="7">
        <f t="shared" si="1"/>
        <v>-2.5908000000000015</v>
      </c>
    </row>
    <row r="57" spans="1:9" x14ac:dyDescent="0.25">
      <c r="A57" s="3" t="s">
        <v>86</v>
      </c>
      <c r="B57" s="4" t="s">
        <v>53</v>
      </c>
      <c r="C57" s="5">
        <v>86.55</v>
      </c>
      <c r="D57" s="6">
        <v>220</v>
      </c>
      <c r="E57" s="5">
        <v>461</v>
      </c>
      <c r="F57" s="7">
        <v>-62</v>
      </c>
      <c r="G57" s="7">
        <v>-2.48</v>
      </c>
      <c r="H57" s="21">
        <f t="shared" si="0"/>
        <v>-75.829999999999984</v>
      </c>
      <c r="I57" s="7">
        <f t="shared" si="1"/>
        <v>-3.0331999999999995</v>
      </c>
    </row>
    <row r="58" spans="1:9" x14ac:dyDescent="0.25">
      <c r="A58" s="3" t="s">
        <v>86</v>
      </c>
      <c r="B58" s="4" t="s">
        <v>54</v>
      </c>
      <c r="C58" s="5">
        <v>87.11</v>
      </c>
      <c r="D58" s="6">
        <v>436</v>
      </c>
      <c r="E58" s="5">
        <v>760</v>
      </c>
      <c r="F58" s="7">
        <v>-98</v>
      </c>
      <c r="G58" s="7">
        <v>-3.92</v>
      </c>
      <c r="H58" s="21">
        <f t="shared" si="0"/>
        <v>-120.80000000000007</v>
      </c>
      <c r="I58" s="7">
        <f t="shared" si="1"/>
        <v>-4.8320000000000025</v>
      </c>
    </row>
    <row r="59" spans="1:9" x14ac:dyDescent="0.25">
      <c r="A59" s="3" t="s">
        <v>87</v>
      </c>
      <c r="B59" s="4" t="s">
        <v>55</v>
      </c>
      <c r="C59" s="5">
        <v>89.72</v>
      </c>
      <c r="D59" s="6">
        <v>435</v>
      </c>
      <c r="E59" s="5">
        <v>689</v>
      </c>
      <c r="F59" s="7">
        <v>-70.849999999999994</v>
      </c>
      <c r="G59" s="7">
        <v>-2.8339999999999996</v>
      </c>
      <c r="H59" s="21">
        <f t="shared" si="0"/>
        <v>-91.520000000000095</v>
      </c>
      <c r="I59" s="7">
        <f t="shared" si="1"/>
        <v>-3.6608000000000036</v>
      </c>
    </row>
    <row r="60" spans="1:9" x14ac:dyDescent="0.25">
      <c r="A60" s="3" t="s">
        <v>87</v>
      </c>
      <c r="B60" s="4" t="s">
        <v>56</v>
      </c>
      <c r="C60" s="5">
        <v>85.12</v>
      </c>
      <c r="D60" s="6">
        <v>347</v>
      </c>
      <c r="E60" s="5">
        <v>598</v>
      </c>
      <c r="F60" s="7">
        <v>-89</v>
      </c>
      <c r="G60" s="7">
        <v>-3.56</v>
      </c>
      <c r="H60" s="21">
        <f t="shared" si="0"/>
        <v>-106.94000000000005</v>
      </c>
      <c r="I60" s="7">
        <f t="shared" si="1"/>
        <v>-4.2776000000000023</v>
      </c>
    </row>
    <row r="61" spans="1:9" x14ac:dyDescent="0.25">
      <c r="A61" s="3" t="s">
        <v>87</v>
      </c>
      <c r="B61" s="4" t="s">
        <v>57</v>
      </c>
      <c r="C61" s="5">
        <v>87.41</v>
      </c>
      <c r="D61" s="6">
        <v>489</v>
      </c>
      <c r="E61" s="5">
        <v>782.5</v>
      </c>
      <c r="F61" s="7">
        <v>-98.5</v>
      </c>
      <c r="G61" s="7">
        <v>-3.94</v>
      </c>
      <c r="H61" s="21">
        <f t="shared" si="0"/>
        <v>-121.97500000000002</v>
      </c>
      <c r="I61" s="7">
        <f t="shared" si="1"/>
        <v>-4.8790000000000013</v>
      </c>
    </row>
    <row r="62" spans="1:9" x14ac:dyDescent="0.25">
      <c r="A62" s="3" t="s">
        <v>87</v>
      </c>
      <c r="B62" s="4" t="s">
        <v>58</v>
      </c>
      <c r="C62" s="5">
        <v>84.51</v>
      </c>
      <c r="D62" s="6">
        <v>212</v>
      </c>
      <c r="E62" s="5">
        <v>416.5</v>
      </c>
      <c r="F62" s="7">
        <v>-64.5</v>
      </c>
      <c r="G62" s="7">
        <v>-2.58</v>
      </c>
      <c r="H62" s="21">
        <f t="shared" si="0"/>
        <v>-76.995000000000005</v>
      </c>
      <c r="I62" s="7">
        <f t="shared" si="1"/>
        <v>-3.0798000000000001</v>
      </c>
    </row>
    <row r="63" spans="1:9" x14ac:dyDescent="0.25">
      <c r="A63" s="3" t="s">
        <v>87</v>
      </c>
      <c r="B63" s="4" t="s">
        <v>59</v>
      </c>
      <c r="C63" s="5">
        <v>82.21</v>
      </c>
      <c r="D63" s="6">
        <v>405</v>
      </c>
      <c r="E63" s="5">
        <v>660.5</v>
      </c>
      <c r="F63" s="7">
        <v>-117.5</v>
      </c>
      <c r="G63" s="7">
        <v>-4.7</v>
      </c>
      <c r="H63" s="21">
        <f t="shared" si="0"/>
        <v>-137.31500000000005</v>
      </c>
      <c r="I63" s="7">
        <f t="shared" si="1"/>
        <v>-5.4926000000000021</v>
      </c>
    </row>
    <row r="64" spans="1:9" x14ac:dyDescent="0.25">
      <c r="A64" s="3" t="s">
        <v>87</v>
      </c>
      <c r="B64" s="4" t="s">
        <v>60</v>
      </c>
      <c r="C64" s="5">
        <v>84.44</v>
      </c>
      <c r="D64" s="6">
        <v>480</v>
      </c>
      <c r="E64" s="5">
        <v>771</v>
      </c>
      <c r="F64" s="7">
        <v>-120</v>
      </c>
      <c r="G64" s="7">
        <v>-4.8</v>
      </c>
      <c r="H64" s="21">
        <f t="shared" si="0"/>
        <v>-143.13</v>
      </c>
      <c r="I64" s="7">
        <f t="shared" si="1"/>
        <v>-5.7252000000000001</v>
      </c>
    </row>
    <row r="65" spans="1:9" x14ac:dyDescent="0.25">
      <c r="A65" s="3" t="s">
        <v>87</v>
      </c>
      <c r="B65" s="4" t="s">
        <v>61</v>
      </c>
      <c r="C65" s="5">
        <v>87.91</v>
      </c>
      <c r="D65" s="6">
        <v>560</v>
      </c>
      <c r="E65" s="5">
        <v>1026</v>
      </c>
      <c r="F65" s="7">
        <v>-124</v>
      </c>
      <c r="G65" s="7">
        <v>-4.96</v>
      </c>
      <c r="H65" s="21">
        <f t="shared" si="0"/>
        <v>-154.77999999999997</v>
      </c>
      <c r="I65" s="7">
        <f t="shared" si="1"/>
        <v>-6.1911999999999985</v>
      </c>
    </row>
    <row r="66" spans="1:9" x14ac:dyDescent="0.25">
      <c r="A66" s="3" t="s">
        <v>88</v>
      </c>
      <c r="B66" s="4" t="s">
        <v>62</v>
      </c>
      <c r="C66" s="5">
        <v>89.32</v>
      </c>
      <c r="D66" s="6">
        <v>261</v>
      </c>
      <c r="E66" s="5">
        <v>457</v>
      </c>
      <c r="F66" s="7">
        <v>-48.8</v>
      </c>
      <c r="G66" s="7">
        <v>-1.952</v>
      </c>
      <c r="H66" s="21">
        <f t="shared" si="0"/>
        <v>-62.510000000000048</v>
      </c>
      <c r="I66" s="7">
        <f t="shared" si="1"/>
        <v>-2.5004000000000017</v>
      </c>
    </row>
    <row r="67" spans="1:9" x14ac:dyDescent="0.25">
      <c r="A67" s="3" t="s">
        <v>88</v>
      </c>
      <c r="B67" s="4" t="s">
        <v>63</v>
      </c>
      <c r="C67" s="23">
        <v>78.19</v>
      </c>
      <c r="D67" s="6">
        <v>187</v>
      </c>
      <c r="E67" s="5">
        <v>370</v>
      </c>
      <c r="F67" s="7">
        <v>-80.7</v>
      </c>
      <c r="G67" s="7">
        <v>-3.2280000000000002</v>
      </c>
      <c r="H67" s="21">
        <f t="shared" si="0"/>
        <v>-91.800000000000011</v>
      </c>
      <c r="I67" s="7">
        <f t="shared" si="1"/>
        <v>-3.6720000000000006</v>
      </c>
    </row>
    <row r="68" spans="1:9" x14ac:dyDescent="0.25">
      <c r="A68" s="3" t="s">
        <v>88</v>
      </c>
      <c r="B68" s="4" t="s">
        <v>64</v>
      </c>
      <c r="C68" s="5">
        <v>85.53</v>
      </c>
      <c r="D68" s="6">
        <v>279</v>
      </c>
      <c r="E68" s="5">
        <v>492</v>
      </c>
      <c r="F68" s="7">
        <v>-71.2</v>
      </c>
      <c r="G68" s="7">
        <v>-2.8480000000000003</v>
      </c>
      <c r="H68" s="21">
        <f t="shared" si="0"/>
        <v>-85.95999999999998</v>
      </c>
      <c r="I68" s="7">
        <f t="shared" si="1"/>
        <v>-3.4383999999999992</v>
      </c>
    </row>
    <row r="69" spans="1:9" x14ac:dyDescent="0.25">
      <c r="A69" s="3" t="s">
        <v>88</v>
      </c>
      <c r="B69" s="4" t="s">
        <v>65</v>
      </c>
      <c r="C69" s="5">
        <v>84.77</v>
      </c>
      <c r="D69" s="6">
        <v>313</v>
      </c>
      <c r="E69" s="5">
        <v>574.5</v>
      </c>
      <c r="F69" s="7">
        <v>-87.5</v>
      </c>
      <c r="G69" s="7">
        <v>-3.5</v>
      </c>
      <c r="H69" s="21">
        <f t="shared" si="0"/>
        <v>-104.73500000000001</v>
      </c>
      <c r="I69" s="7">
        <f t="shared" si="1"/>
        <v>-4.1894000000000009</v>
      </c>
    </row>
    <row r="70" spans="1:9" x14ac:dyDescent="0.25">
      <c r="A70" s="3" t="s">
        <v>88</v>
      </c>
      <c r="B70" s="4" t="s">
        <v>66</v>
      </c>
      <c r="C70" s="5">
        <v>87.65</v>
      </c>
      <c r="D70" s="6">
        <v>437</v>
      </c>
      <c r="E70" s="5">
        <v>738.5</v>
      </c>
      <c r="F70" s="7">
        <v>-91.2</v>
      </c>
      <c r="G70" s="7">
        <v>-3.6480000000000001</v>
      </c>
      <c r="H70" s="21">
        <f t="shared" ref="H70:H79" si="2">((E70+F70)-E70*1.03)</f>
        <v>-113.35500000000002</v>
      </c>
      <c r="I70" s="7">
        <f t="shared" ref="I70:I79" si="3">H70/25</f>
        <v>-4.5342000000000011</v>
      </c>
    </row>
    <row r="71" spans="1:9" x14ac:dyDescent="0.25">
      <c r="A71" s="3" t="s">
        <v>88</v>
      </c>
      <c r="B71" s="4" t="s">
        <v>67</v>
      </c>
      <c r="C71" s="23">
        <v>77.7</v>
      </c>
      <c r="D71" s="6">
        <v>262</v>
      </c>
      <c r="E71" s="5">
        <v>469</v>
      </c>
      <c r="F71" s="7">
        <v>-104.6</v>
      </c>
      <c r="G71" s="7">
        <v>-4.1840000000000002</v>
      </c>
      <c r="H71" s="21">
        <f t="shared" si="2"/>
        <v>-118.67000000000002</v>
      </c>
      <c r="I71" s="7">
        <f t="shared" si="3"/>
        <v>-4.7468000000000004</v>
      </c>
    </row>
    <row r="72" spans="1:9" x14ac:dyDescent="0.25">
      <c r="A72" s="3" t="s">
        <v>88</v>
      </c>
      <c r="B72" s="4" t="s">
        <v>68</v>
      </c>
      <c r="C72" s="5">
        <v>86.02</v>
      </c>
      <c r="D72" s="6">
        <v>404</v>
      </c>
      <c r="E72" s="5">
        <v>661.5</v>
      </c>
      <c r="F72" s="7">
        <v>-92.5</v>
      </c>
      <c r="G72" s="7">
        <v>-3.7</v>
      </c>
      <c r="H72" s="21">
        <f t="shared" si="2"/>
        <v>-112.34500000000003</v>
      </c>
      <c r="I72" s="7">
        <f t="shared" si="3"/>
        <v>-4.4938000000000011</v>
      </c>
    </row>
    <row r="73" spans="1:9" x14ac:dyDescent="0.25">
      <c r="A73" s="3" t="s">
        <v>88</v>
      </c>
      <c r="B73" s="4" t="s">
        <v>69</v>
      </c>
      <c r="C73" s="5">
        <v>87.35</v>
      </c>
      <c r="D73" s="6">
        <v>254</v>
      </c>
      <c r="E73" s="5">
        <v>451.5</v>
      </c>
      <c r="F73" s="7">
        <v>-57.1</v>
      </c>
      <c r="G73" s="7">
        <v>-2.2840000000000003</v>
      </c>
      <c r="H73" s="21">
        <f t="shared" si="2"/>
        <v>-70.645000000000039</v>
      </c>
      <c r="I73" s="7">
        <f t="shared" si="3"/>
        <v>-2.8258000000000014</v>
      </c>
    </row>
    <row r="74" spans="1:9" x14ac:dyDescent="0.25">
      <c r="A74" s="3" t="s">
        <v>88</v>
      </c>
      <c r="B74" s="4" t="s">
        <v>70</v>
      </c>
      <c r="C74" s="5">
        <v>84.06</v>
      </c>
      <c r="D74" s="6">
        <v>237</v>
      </c>
      <c r="E74" s="5">
        <v>441</v>
      </c>
      <c r="F74" s="7">
        <v>-70.3</v>
      </c>
      <c r="G74" s="7">
        <v>-2.8119999999999998</v>
      </c>
      <c r="H74" s="21">
        <f t="shared" si="2"/>
        <v>-83.53000000000003</v>
      </c>
      <c r="I74" s="7">
        <f t="shared" si="3"/>
        <v>-3.3412000000000011</v>
      </c>
    </row>
    <row r="75" spans="1:9" x14ac:dyDescent="0.25">
      <c r="A75" s="3" t="s">
        <v>89</v>
      </c>
      <c r="B75" s="4" t="s">
        <v>71</v>
      </c>
      <c r="C75" s="5">
        <v>81.96</v>
      </c>
      <c r="D75" s="6">
        <v>411</v>
      </c>
      <c r="E75" s="5">
        <v>698.5</v>
      </c>
      <c r="F75" s="7">
        <v>-126</v>
      </c>
      <c r="G75" s="7">
        <v>-5.04</v>
      </c>
      <c r="H75" s="21">
        <f t="shared" si="2"/>
        <v>-146.95500000000004</v>
      </c>
      <c r="I75" s="7">
        <f t="shared" si="3"/>
        <v>-5.8782000000000014</v>
      </c>
    </row>
    <row r="76" spans="1:9" x14ac:dyDescent="0.25">
      <c r="A76" s="3" t="s">
        <v>89</v>
      </c>
      <c r="B76" s="4" t="s">
        <v>72</v>
      </c>
      <c r="C76" s="5">
        <v>80.8</v>
      </c>
      <c r="D76" s="6">
        <v>363</v>
      </c>
      <c r="E76" s="5">
        <v>573</v>
      </c>
      <c r="F76" s="7">
        <v>-110</v>
      </c>
      <c r="G76" s="7">
        <v>-4.4000000000000004</v>
      </c>
      <c r="H76" s="21">
        <f t="shared" si="2"/>
        <v>-127.19000000000005</v>
      </c>
      <c r="I76" s="7">
        <f t="shared" si="3"/>
        <v>-5.0876000000000019</v>
      </c>
    </row>
    <row r="77" spans="1:9" x14ac:dyDescent="0.25">
      <c r="A77" s="3" t="s">
        <v>89</v>
      </c>
      <c r="B77" s="4" t="s">
        <v>73</v>
      </c>
      <c r="C77" s="5">
        <v>86.19</v>
      </c>
      <c r="D77" s="6">
        <v>343</v>
      </c>
      <c r="E77" s="5">
        <v>626.5</v>
      </c>
      <c r="F77" s="7">
        <v>-86.5</v>
      </c>
      <c r="G77" s="7">
        <v>-3.46</v>
      </c>
      <c r="H77" s="21">
        <f t="shared" si="2"/>
        <v>-105.29500000000007</v>
      </c>
      <c r="I77" s="7">
        <f t="shared" si="3"/>
        <v>-4.2118000000000029</v>
      </c>
    </row>
    <row r="78" spans="1:9" x14ac:dyDescent="0.25">
      <c r="A78" s="3" t="s">
        <v>89</v>
      </c>
      <c r="B78" s="4" t="s">
        <v>74</v>
      </c>
      <c r="C78" s="5">
        <v>89.19</v>
      </c>
      <c r="D78" s="6">
        <v>201</v>
      </c>
      <c r="E78" s="5">
        <v>388.5</v>
      </c>
      <c r="F78" s="7">
        <v>-42</v>
      </c>
      <c r="G78" s="7">
        <v>-1.68</v>
      </c>
      <c r="H78" s="21">
        <f t="shared" si="2"/>
        <v>-53.65500000000003</v>
      </c>
      <c r="I78" s="7">
        <f t="shared" si="3"/>
        <v>-2.1462000000000012</v>
      </c>
    </row>
    <row r="79" spans="1:9" x14ac:dyDescent="0.25">
      <c r="A79" s="3" t="s">
        <v>89</v>
      </c>
      <c r="B79" s="4" t="s">
        <v>75</v>
      </c>
      <c r="C79" s="23">
        <v>78.14</v>
      </c>
      <c r="D79" s="6">
        <v>341</v>
      </c>
      <c r="E79" s="5">
        <v>590</v>
      </c>
      <c r="F79" s="7">
        <v>-129</v>
      </c>
      <c r="G79" s="7">
        <v>-5.16</v>
      </c>
      <c r="H79" s="21">
        <f t="shared" si="2"/>
        <v>-146.70000000000005</v>
      </c>
      <c r="I79" s="7">
        <f t="shared" si="3"/>
        <v>-5.8680000000000021</v>
      </c>
    </row>
    <row r="80" spans="1:9" x14ac:dyDescent="0.25">
      <c r="A80" s="13"/>
      <c r="B80" s="12"/>
      <c r="F80" s="12"/>
      <c r="G80" s="12"/>
      <c r="H80" s="12"/>
      <c r="I80" s="12"/>
    </row>
    <row r="81" spans="1:9" x14ac:dyDescent="0.25">
      <c r="A81" s="20"/>
      <c r="B81" s="20"/>
      <c r="C81" s="19">
        <f>F82/E82</f>
        <v>0.84149173482811879</v>
      </c>
      <c r="D81" s="15">
        <f>SUM(D5:D79)</f>
        <v>25400</v>
      </c>
      <c r="E81" s="16">
        <f>SUM(E5:E79)</f>
        <v>43707.5</v>
      </c>
      <c r="F81" s="17">
        <f>SUM(F5:F79)</f>
        <v>-6928.0000000000009</v>
      </c>
      <c r="G81" s="14">
        <f>SUM(G5:G79)</f>
        <v>-277.12</v>
      </c>
      <c r="H81" s="17">
        <f>SUM(H5:H79)</f>
        <v>-8239.225000000004</v>
      </c>
      <c r="I81" s="14">
        <f>SUM(I5:I79)</f>
        <v>-329.56900000000002</v>
      </c>
    </row>
    <row r="82" spans="1:9" x14ac:dyDescent="0.25">
      <c r="E82" s="18">
        <f>E81/25</f>
        <v>1748.3</v>
      </c>
      <c r="F82" s="18">
        <f>(E81+F81)/25</f>
        <v>1471.18</v>
      </c>
      <c r="G82" s="18"/>
      <c r="H82" s="18"/>
      <c r="I82" s="18"/>
    </row>
  </sheetData>
  <mergeCells count="1">
    <mergeCell ref="A1:I1"/>
  </mergeCells>
  <pageMargins left="0.70866141732283472" right="0.70866141732283472" top="0.78740157480314965" bottom="0.59055118110236227" header="0.31496062992125984" footer="0.31496062992125984"/>
  <pageSetup paperSize="9" scale="84" fitToHeight="0" orientation="landscape" r:id="rId1"/>
  <headerFooter>
    <oddHeader xml:space="preserve">&amp;C&amp;"Arial,Fett"&amp;14KA 8/186&amp;R&amp;"Arial,Fett"Anlage 2&amp;"-,Standard"
</oddHeader>
    <oddFooter>&amp;R&amp;"Arial,Standard"&amp;P/&amp;N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2021_22</vt:lpstr>
      <vt:lpstr>'2021_22'!Druckbereich</vt:lpstr>
      <vt:lpstr>'2021_22'!Drucktitel</vt:lpstr>
    </vt:vector>
  </TitlesOfParts>
  <Company>Ministerium für Bildung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Schmidt-Barthel, Hauke</dc:creator>
  <cp:lastModifiedBy>User</cp:lastModifiedBy>
  <cp:lastPrinted>2021-11-09T13:54:37Z</cp:lastPrinted>
  <dcterms:created xsi:type="dcterms:W3CDTF">2021-10-18T08:11:15Z</dcterms:created>
  <dcterms:modified xsi:type="dcterms:W3CDTF">2021-11-09T13:57:20Z</dcterms:modified>
</cp:coreProperties>
</file>